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Szymaniak\Desktop\"/>
    </mc:Choice>
  </mc:AlternateContent>
  <bookViews>
    <workbookView xWindow="-120" yWindow="-120" windowWidth="29040" windowHeight="15720"/>
  </bookViews>
  <sheets>
    <sheet name=" Bilans zał.5 Rozp." sheetId="2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1" l="1"/>
  <c r="G7" i="21"/>
  <c r="G23" i="21"/>
  <c r="C13" i="21"/>
  <c r="B11" i="21"/>
  <c r="F26" i="21"/>
  <c r="F18" i="21" s="1"/>
  <c r="F16" i="21" s="1"/>
  <c r="F9" i="21"/>
  <c r="F7" i="21" s="1"/>
  <c r="B37" i="21"/>
  <c r="B31" i="21"/>
  <c r="B26" i="21"/>
  <c r="B20" i="21"/>
  <c r="B10" i="21" l="1"/>
  <c r="B9" i="21" s="1"/>
  <c r="B7" i="21" s="1"/>
  <c r="B25" i="21"/>
  <c r="C10" i="21" l="1"/>
  <c r="C9" i="21" l="1"/>
  <c r="C37" i="21" l="1"/>
  <c r="G26" i="21"/>
  <c r="C26" i="21"/>
  <c r="C20" i="21"/>
  <c r="G18" i="21" l="1"/>
  <c r="G16" i="21" s="1"/>
  <c r="G46" i="21" s="1"/>
  <c r="C25" i="21"/>
  <c r="C46" i="21" s="1"/>
  <c r="C7" i="21"/>
  <c r="F46" i="21"/>
  <c r="B46" i="21"/>
</calcChain>
</file>

<file path=xl/sharedStrings.xml><?xml version="1.0" encoding="utf-8"?>
<sst xmlns="http://schemas.openxmlformats.org/spreadsheetml/2006/main" count="82" uniqueCount="79">
  <si>
    <t>Stan na początek roku</t>
  </si>
  <si>
    <t>Stan na koniec roku</t>
  </si>
  <si>
    <t>PASYWA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</si>
  <si>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</si>
  <si>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</si>
  <si>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</si>
  <si>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</si>
  <si>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</si>
  <si>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</si>
  <si>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</si>
  <si>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</si>
  <si>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</si>
  <si>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</si>
  <si>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</si>
  <si>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</si>
  <si>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</si>
  <si>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1. Akcje i udziały</t>
  </si>
  <si>
    <t>2. Inne papiery wartościowe</t>
  </si>
  <si>
    <t>IV. Długoterminowe aktywa finansowe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</si>
  <si>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</si>
  <si>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</si>
  <si>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</si>
  <si>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</si>
  <si>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</si>
  <si>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</si>
  <si>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</si>
  <si>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</si>
  <si>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1. Należności z tytułu dostaw i usług</t>
  </si>
  <si>
    <t>II. Należności krótkoterminowe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</si>
  <si>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</si>
  <si>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</si>
  <si>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</si>
  <si>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</si>
  <si>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</si>
  <si>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</si>
  <si>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</si>
  <si>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pienieżne państwowego funduszu celnego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</si>
  <si>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</si>
  <si>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</si>
  <si>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</si>
  <si>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</si>
  <si>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</si>
  <si>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Suma aktywów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</si>
  <si>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</si>
  <si>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</si>
  <si>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</si>
  <si>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</si>
  <si>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</si>
  <si>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</si>
  <si>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</si>
  <si>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</si>
  <si>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</si>
  <si>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</si>
  <si>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</si>
  <si>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</si>
  <si>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</si>
  <si>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</si>
  <si>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</si>
  <si>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</si>
  <si>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</si>
  <si>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</si>
  <si>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 xml:space="preserve">7. Rozliczenia z tytułu środków na wydaki budżetowe i z tytułu dochodów budżetowych </t>
  </si>
  <si>
    <t>8. Fundusze specjalne</t>
  </si>
  <si>
    <t>8.1. Zakładowy Fundusz Świadczeń Socjalnych</t>
  </si>
  <si>
    <t>8.2. Inne fundusze</t>
  </si>
  <si>
    <t>III. Rezerwy na zobowiązania</t>
  </si>
  <si>
    <t>Suma pasywów</t>
  </si>
  <si>
    <t>(główny księgowy)</t>
  </si>
  <si>
    <t>(rok, miesiąc, data)</t>
  </si>
  <si>
    <t>(kierownik jednostki)</t>
  </si>
  <si>
    <t>Adresat
Prezydent Miasta Konina</t>
  </si>
  <si>
    <t>BILANS JEDNOSTKI BUDŻETOWEJ LUB SAMORZĄDOWEGO ZAKŁADU BUDŻETOWEGO</t>
  </si>
  <si>
    <t>Załącznik Nr 1
do Instrukcji sporządzania sprawozdania finansowego
przez podległe jednostki Miasta Konina</t>
  </si>
  <si>
    <r>
      <rPr>
        <b/>
        <sz val="12"/>
        <color theme="1"/>
        <rFont val="Arial"/>
        <family val="2"/>
        <charset val="238"/>
      </rPr>
      <t>BILANS</t>
    </r>
    <r>
      <rPr>
        <b/>
        <sz val="11"/>
        <color theme="1"/>
        <rFont val="Arial"/>
        <family val="2"/>
        <charset val="238"/>
      </rPr>
      <t xml:space="preserve">
jednostki budżetowej lub samorządowego zakładu budżetowego
sporządzony na dzień 31.12.2023 rok</t>
    </r>
  </si>
  <si>
    <t>,</t>
  </si>
  <si>
    <t xml:space="preserve">      </t>
  </si>
  <si>
    <r>
      <t xml:space="preserve">Nazwa i adres jednostki sprawozdawczej                             </t>
    </r>
    <r>
      <rPr>
        <b/>
        <sz val="11"/>
        <color theme="1"/>
        <rFont val="Arial"/>
        <family val="2"/>
        <charset val="238"/>
      </rPr>
      <t xml:space="preserve"> Szkoła Podstawowa Nr 6                                                                                                                         w Koninie
</t>
    </r>
    <r>
      <rPr>
        <sz val="11"/>
        <color theme="1"/>
        <rFont val="Arial"/>
        <family val="2"/>
        <charset val="238"/>
      </rPr>
      <t xml:space="preserve">
000247255
Numer identyfikacyjny REGON</t>
    </r>
  </si>
  <si>
    <t>Jolanta Kościelska</t>
  </si>
  <si>
    <t>Grzegorz Jankowiak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</si>
</sst>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_-* #,##0.00\ _z_3_-;\-* #,##0.00\ _z_3_-;_-* &quot;-&quot;??\ _z_3_-;_-@_-"/>
    <numFmt numFmtId="169" formatCode="yyyy\-mm\-dd;@"/>
  </numFmts>
  <fonts count="13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7" fontId="3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/>
    <xf numFmtId="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/>
    <xf numFmtId="4" fontId="8" fillId="2" borderId="1" xfId="0" applyNumberFormat="1" applyFont="1" applyFill="1" applyBorder="1"/>
    <xf numFmtId="4" fontId="9" fillId="0" borderId="1" xfId="0" applyNumberFormat="1" applyFont="1" applyBorder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12" fillId="3" borderId="1" xfId="0" applyNumberFormat="1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69" fontId="5" fillId="0" borderId="0" xfId="0" applyNumberFormat="1" applyFont="1" applyAlignment="1">
      <alignment horizontal="center"/>
    </xf>
  </cellXfs>
  <cellStyles count="4">
    <cellStyle name="Dziesiętny 2" xfId="3"/>
    <cellStyle name="Normal_Nota Nr 1_SPR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topLeftCell="A25" zoomScaleNormal="100" zoomScaleSheetLayoutView="100" workbookViewId="0">
      <selection activeCell="B49" sqref="B49:C49"/>
    </sheetView>
  </sheetViews>
  <sheetFormatPr defaultRowHeight="14.4" x14ac:dyDescent="0.3"/>
  <cols>
    <col min="1" max="1" width="45.109375" customWidth="1"/>
    <col min="2" max="3" width="15.6640625" customWidth="1"/>
    <col min="4" max="4" width="30.6640625" customWidth="1"/>
    <col min="5" max="5" width="12.6640625" customWidth="1"/>
    <col min="6" max="6" width="17.88671875" customWidth="1"/>
    <col min="7" max="7" width="18.33203125" customWidth="1"/>
  </cols>
  <sheetData>
    <row r="1" spans="1:7" ht="51" customHeight="1" x14ac:dyDescent="0.3">
      <c r="C1" s="27" t="s">
        <v>72</v>
      </c>
      <c r="D1" s="28"/>
      <c r="E1" s="28"/>
      <c r="F1" s="28"/>
      <c r="G1" s="28"/>
    </row>
    <row r="2" spans="1:7" ht="51" customHeight="1" x14ac:dyDescent="0.3">
      <c r="C2" s="7"/>
      <c r="D2" s="8"/>
      <c r="E2" s="8"/>
      <c r="F2" s="8"/>
      <c r="G2" s="8"/>
    </row>
    <row r="3" spans="1:7" ht="15.6" x14ac:dyDescent="0.3">
      <c r="A3" s="26" t="s">
        <v>71</v>
      </c>
      <c r="B3" s="26"/>
      <c r="C3" s="26"/>
      <c r="D3" s="26"/>
      <c r="E3" s="26"/>
      <c r="F3" s="26"/>
      <c r="G3" s="26"/>
    </row>
    <row r="4" spans="1:7" ht="6" customHeight="1" x14ac:dyDescent="0.3"/>
    <row r="5" spans="1:7" ht="117" customHeight="1" x14ac:dyDescent="0.3">
      <c r="A5" s="20" t="s">
        <v>76</v>
      </c>
      <c r="B5" s="29" t="s">
        <v>73</v>
      </c>
      <c r="C5" s="30"/>
      <c r="D5" s="31"/>
      <c r="E5" s="32" t="s">
        <v>70</v>
      </c>
      <c r="F5" s="33"/>
      <c r="G5" s="34"/>
    </row>
    <row r="6" spans="1:7" ht="26.4" x14ac:dyDescent="0.3">
      <c r="A6" s="2" t="s">
        <v>75</v>
      </c>
      <c r="B6" s="3" t="s">
        <v>0</v>
      </c>
      <c r="C6" s="3" t="s">
        <v>1</v>
      </c>
      <c r="D6" s="24" t="s">
        <v>2</v>
      </c>
      <c r="E6" s="25"/>
      <c r="F6" s="3" t="s">
        <v>0</v>
      </c>
      <c r="G6" s="3" t="s">
        <v>1</v>
      </c>
    </row>
    <row r="7" spans="1:7" x14ac:dyDescent="0.3">
      <c r="A7" s="9" t="s">
        <v>3</v>
      </c>
      <c r="B7" s="10">
        <f>SUM(B8,B9,B19,B20,B24)</f>
        <v>1002459.81</v>
      </c>
      <c r="C7" s="10">
        <f>SUM(C8,C9,C19,C20,C24)</f>
        <v>946334.04999999993</v>
      </c>
      <c r="D7" s="35" t="s">
        <v>43</v>
      </c>
      <c r="E7" s="36"/>
      <c r="F7" s="10">
        <f>SUM(F8,F9,F12,F13)</f>
        <v>663957.77000000048</v>
      </c>
      <c r="G7" s="10">
        <f>G11+G8</f>
        <v>620472.51999999955</v>
      </c>
    </row>
    <row r="8" spans="1:7" x14ac:dyDescent="0.3">
      <c r="A8" s="11" t="s">
        <v>4</v>
      </c>
      <c r="B8" s="12">
        <v>0</v>
      </c>
      <c r="C8" s="12">
        <v>0</v>
      </c>
      <c r="D8" s="37" t="s">
        <v>44</v>
      </c>
      <c r="E8" s="38"/>
      <c r="F8" s="13">
        <v>5606589.2000000002</v>
      </c>
      <c r="G8" s="13">
        <v>6211545.71</v>
      </c>
    </row>
    <row r="9" spans="1:7" x14ac:dyDescent="0.3">
      <c r="A9" s="11" t="s">
        <v>5</v>
      </c>
      <c r="B9" s="12">
        <f>B10+B17+B18</f>
        <v>1002459.81</v>
      </c>
      <c r="C9" s="12">
        <f>C10+C17+C18</f>
        <v>946334.04999999993</v>
      </c>
      <c r="D9" s="37" t="s">
        <v>45</v>
      </c>
      <c r="E9" s="38"/>
      <c r="F9" s="12">
        <f>SUM(F10:F11)</f>
        <v>-4942631.43</v>
      </c>
      <c r="G9" s="12">
        <v>-5591073.1900000004</v>
      </c>
    </row>
    <row r="10" spans="1:7" x14ac:dyDescent="0.3">
      <c r="A10" s="6" t="s">
        <v>6</v>
      </c>
      <c r="B10" s="13">
        <f>B11+B13+B14+B15+B16</f>
        <v>1002459.81</v>
      </c>
      <c r="C10" s="13">
        <f>C11+C13+C14+C15+C16</f>
        <v>946334.04999999993</v>
      </c>
      <c r="D10" s="39" t="s">
        <v>46</v>
      </c>
      <c r="E10" s="40"/>
      <c r="F10" s="13">
        <v>0</v>
      </c>
      <c r="G10" s="13">
        <v>0</v>
      </c>
    </row>
    <row r="11" spans="1:7" x14ac:dyDescent="0.3">
      <c r="A11" s="6" t="s">
        <v>7</v>
      </c>
      <c r="B11" s="13">
        <f>B12</f>
        <v>9490.5</v>
      </c>
      <c r="C11" s="13">
        <v>9490.5</v>
      </c>
      <c r="D11" s="39" t="s">
        <v>47</v>
      </c>
      <c r="E11" s="40"/>
      <c r="F11" s="13">
        <v>-4942631.43</v>
      </c>
      <c r="G11" s="13">
        <v>-5591073.1900000004</v>
      </c>
    </row>
    <row r="12" spans="1:7" ht="41.4" x14ac:dyDescent="0.3">
      <c r="A12" s="14" t="s">
        <v>8</v>
      </c>
      <c r="B12" s="15">
        <v>9490.5</v>
      </c>
      <c r="C12" s="15">
        <v>9490.5</v>
      </c>
      <c r="D12" s="41" t="s">
        <v>48</v>
      </c>
      <c r="E12" s="42"/>
      <c r="F12" s="16">
        <v>0</v>
      </c>
      <c r="G12" s="16" t="s">
        <v>74</v>
      </c>
    </row>
    <row r="13" spans="1:7" ht="27.6" x14ac:dyDescent="0.3">
      <c r="A13" s="6" t="s">
        <v>9</v>
      </c>
      <c r="B13" s="13">
        <v>992969.31</v>
      </c>
      <c r="C13" s="13">
        <f>821929.44+114914.11</f>
        <v>936843.54999999993</v>
      </c>
      <c r="D13" s="37" t="s">
        <v>49</v>
      </c>
      <c r="E13" s="38"/>
      <c r="F13" s="12">
        <v>0</v>
      </c>
      <c r="G13" s="12">
        <v>0</v>
      </c>
    </row>
    <row r="14" spans="1:7" x14ac:dyDescent="0.3">
      <c r="A14" s="6" t="s">
        <v>10</v>
      </c>
      <c r="B14" s="17">
        <v>0</v>
      </c>
      <c r="C14" s="17">
        <v>0</v>
      </c>
      <c r="D14" s="35" t="s">
        <v>50</v>
      </c>
      <c r="E14" s="36"/>
      <c r="F14" s="10">
        <v>0</v>
      </c>
      <c r="G14" s="10">
        <v>0</v>
      </c>
    </row>
    <row r="15" spans="1:7" x14ac:dyDescent="0.3">
      <c r="A15" s="6" t="s">
        <v>11</v>
      </c>
      <c r="B15" s="17">
        <v>0</v>
      </c>
      <c r="C15" s="17">
        <v>0</v>
      </c>
      <c r="D15" s="35" t="s">
        <v>51</v>
      </c>
      <c r="E15" s="36"/>
      <c r="F15" s="10">
        <v>0</v>
      </c>
      <c r="G15" s="10">
        <v>0</v>
      </c>
    </row>
    <row r="16" spans="1:7" ht="25.5" customHeight="1" x14ac:dyDescent="0.3">
      <c r="A16" s="6" t="s">
        <v>12</v>
      </c>
      <c r="B16" s="13">
        <v>0</v>
      </c>
      <c r="C16" s="13">
        <v>0</v>
      </c>
      <c r="D16" s="35" t="s">
        <v>52</v>
      </c>
      <c r="E16" s="36"/>
      <c r="F16" s="10">
        <f>SUM(F17:F18,F29,F30)</f>
        <v>354927.84</v>
      </c>
      <c r="G16" s="10">
        <f>SUM(G17:G18,G29,G30)</f>
        <v>376693.39</v>
      </c>
    </row>
    <row r="17" spans="1:7" x14ac:dyDescent="0.3">
      <c r="A17" s="11" t="s">
        <v>13</v>
      </c>
      <c r="B17" s="12">
        <v>0</v>
      </c>
      <c r="C17" s="12">
        <v>0</v>
      </c>
      <c r="D17" s="37" t="s">
        <v>53</v>
      </c>
      <c r="E17" s="38"/>
      <c r="F17" s="12">
        <v>0</v>
      </c>
      <c r="G17" s="12">
        <v>0</v>
      </c>
    </row>
    <row r="18" spans="1:7" ht="27.6" x14ac:dyDescent="0.3">
      <c r="A18" s="11" t="s">
        <v>14</v>
      </c>
      <c r="B18" s="12">
        <v>0</v>
      </c>
      <c r="C18" s="12">
        <v>0</v>
      </c>
      <c r="D18" s="37" t="s">
        <v>54</v>
      </c>
      <c r="E18" s="38"/>
      <c r="F18" s="12">
        <f>F19+F20+F21+F22+F26+F23</f>
        <v>354927.84</v>
      </c>
      <c r="G18" s="12">
        <f>G19+G20+G21+G22+G26+G23</f>
        <v>376693.39</v>
      </c>
    </row>
    <row r="19" spans="1:7" x14ac:dyDescent="0.3">
      <c r="A19" s="11" t="s">
        <v>15</v>
      </c>
      <c r="B19" s="12">
        <v>0</v>
      </c>
      <c r="C19" s="12">
        <v>0</v>
      </c>
      <c r="D19" s="39" t="s">
        <v>55</v>
      </c>
      <c r="E19" s="40"/>
      <c r="F19" s="13">
        <v>4321.16</v>
      </c>
      <c r="G19" s="13">
        <v>2282.42</v>
      </c>
    </row>
    <row r="20" spans="1:7" x14ac:dyDescent="0.3">
      <c r="A20" s="11" t="s">
        <v>18</v>
      </c>
      <c r="B20" s="12">
        <f>SUM(B21:B23)</f>
        <v>0</v>
      </c>
      <c r="C20" s="12">
        <f>SUM(C21:C23)</f>
        <v>0</v>
      </c>
      <c r="D20" s="39" t="s">
        <v>56</v>
      </c>
      <c r="E20" s="40"/>
      <c r="F20" s="13">
        <v>2687.39</v>
      </c>
      <c r="G20" s="13">
        <v>32</v>
      </c>
    </row>
    <row r="21" spans="1:7" ht="25.5" customHeight="1" x14ac:dyDescent="0.3">
      <c r="A21" s="6" t="s">
        <v>16</v>
      </c>
      <c r="B21" s="13">
        <v>0</v>
      </c>
      <c r="C21" s="13">
        <v>0</v>
      </c>
      <c r="D21" s="39" t="s">
        <v>57</v>
      </c>
      <c r="E21" s="40"/>
      <c r="F21" s="13">
        <v>100676.9</v>
      </c>
      <c r="G21" s="13">
        <v>50956.959999999999</v>
      </c>
    </row>
    <row r="22" spans="1:7" x14ac:dyDescent="0.3">
      <c r="A22" s="6" t="s">
        <v>17</v>
      </c>
      <c r="B22" s="13">
        <v>0</v>
      </c>
      <c r="C22" s="13">
        <v>0</v>
      </c>
      <c r="D22" s="39" t="s">
        <v>58</v>
      </c>
      <c r="E22" s="40"/>
      <c r="F22" s="13">
        <v>229196.03</v>
      </c>
      <c r="G22" s="13">
        <v>272009.69</v>
      </c>
    </row>
    <row r="23" spans="1:7" x14ac:dyDescent="0.3">
      <c r="A23" s="6" t="s">
        <v>19</v>
      </c>
      <c r="B23" s="13">
        <v>0</v>
      </c>
      <c r="C23" s="13">
        <v>0</v>
      </c>
      <c r="D23" s="39" t="s">
        <v>59</v>
      </c>
      <c r="E23" s="40"/>
      <c r="F23" s="13">
        <v>1872.71</v>
      </c>
      <c r="G23" s="13">
        <f>586.46+500+199</f>
        <v>1285.46</v>
      </c>
    </row>
    <row r="24" spans="1:7" ht="25.5" customHeight="1" x14ac:dyDescent="0.3">
      <c r="A24" s="11" t="s">
        <v>20</v>
      </c>
      <c r="B24" s="12">
        <v>0</v>
      </c>
      <c r="C24" s="12">
        <v>0</v>
      </c>
      <c r="D24" s="39" t="s">
        <v>60</v>
      </c>
      <c r="E24" s="40"/>
      <c r="F24" s="13">
        <v>0</v>
      </c>
      <c r="G24" s="13">
        <v>0</v>
      </c>
    </row>
    <row r="25" spans="1:7" ht="38.25" customHeight="1" x14ac:dyDescent="0.3">
      <c r="A25" s="9" t="s">
        <v>21</v>
      </c>
      <c r="B25" s="10">
        <f>SUM(B26,B31,B37,B45)</f>
        <v>16425.8</v>
      </c>
      <c r="C25" s="10">
        <f>SUM(C26,C31,C37,C45)</f>
        <v>50831.86</v>
      </c>
      <c r="D25" s="39" t="s">
        <v>61</v>
      </c>
      <c r="E25" s="40"/>
      <c r="F25" s="13">
        <v>0</v>
      </c>
      <c r="G25" s="13">
        <v>0</v>
      </c>
    </row>
    <row r="26" spans="1:7" x14ac:dyDescent="0.3">
      <c r="A26" s="18" t="s">
        <v>22</v>
      </c>
      <c r="B26" s="12">
        <f>SUM(B27:B30)</f>
        <v>0</v>
      </c>
      <c r="C26" s="12">
        <f>SUM(C27:C30)</f>
        <v>0</v>
      </c>
      <c r="D26" s="39" t="s">
        <v>62</v>
      </c>
      <c r="E26" s="40"/>
      <c r="F26" s="12">
        <f>SUM(F27:F28)</f>
        <v>16173.65</v>
      </c>
      <c r="G26" s="12">
        <f>SUM(G27:G28)</f>
        <v>50126.86</v>
      </c>
    </row>
    <row r="27" spans="1:7" ht="25.5" customHeight="1" x14ac:dyDescent="0.3">
      <c r="A27" s="19" t="s">
        <v>23</v>
      </c>
      <c r="B27" s="13">
        <v>0</v>
      </c>
      <c r="C27" s="13">
        <v>0</v>
      </c>
      <c r="D27" s="39" t="s">
        <v>63</v>
      </c>
      <c r="E27" s="40"/>
      <c r="F27" s="13">
        <v>16173.65</v>
      </c>
      <c r="G27" s="13">
        <v>50126.86</v>
      </c>
    </row>
    <row r="28" spans="1:7" x14ac:dyDescent="0.3">
      <c r="A28" s="19" t="s">
        <v>24</v>
      </c>
      <c r="B28" s="13">
        <v>0</v>
      </c>
      <c r="C28" s="13">
        <v>0</v>
      </c>
      <c r="D28" s="39" t="s">
        <v>64</v>
      </c>
      <c r="E28" s="40"/>
      <c r="F28" s="13">
        <v>0</v>
      </c>
      <c r="G28" s="13">
        <v>0</v>
      </c>
    </row>
    <row r="29" spans="1:7" x14ac:dyDescent="0.3">
      <c r="A29" s="19" t="s">
        <v>25</v>
      </c>
      <c r="B29" s="13">
        <v>0</v>
      </c>
      <c r="C29" s="13">
        <v>0</v>
      </c>
      <c r="D29" s="37" t="s">
        <v>65</v>
      </c>
      <c r="E29" s="38"/>
      <c r="F29" s="12">
        <v>0</v>
      </c>
      <c r="G29" s="12">
        <v>0</v>
      </c>
    </row>
    <row r="30" spans="1:7" x14ac:dyDescent="0.3">
      <c r="A30" s="19" t="s">
        <v>26</v>
      </c>
      <c r="B30" s="13">
        <v>0</v>
      </c>
      <c r="C30" s="13">
        <v>0</v>
      </c>
      <c r="D30" s="37" t="s">
        <v>41</v>
      </c>
      <c r="E30" s="38"/>
      <c r="F30" s="12">
        <v>0</v>
      </c>
      <c r="G30" s="12">
        <v>0</v>
      </c>
    </row>
    <row r="31" spans="1:7" x14ac:dyDescent="0.3">
      <c r="A31" s="18" t="s">
        <v>28</v>
      </c>
      <c r="B31" s="12">
        <f>SUM(B32:B36)</f>
        <v>14816.15</v>
      </c>
      <c r="C31" s="12">
        <f>C36+C35+C34+C33</f>
        <v>28740</v>
      </c>
      <c r="D31" s="39"/>
      <c r="E31" s="40"/>
      <c r="F31" s="13"/>
      <c r="G31" s="13"/>
    </row>
    <row r="32" spans="1:7" x14ac:dyDescent="0.3">
      <c r="A32" s="19" t="s">
        <v>27</v>
      </c>
      <c r="B32" s="13">
        <v>252.15</v>
      </c>
      <c r="C32" s="13">
        <v>0</v>
      </c>
      <c r="D32" s="39"/>
      <c r="E32" s="40"/>
      <c r="F32" s="13"/>
      <c r="G32" s="13"/>
    </row>
    <row r="33" spans="1:7" x14ac:dyDescent="0.3">
      <c r="A33" s="19" t="s">
        <v>29</v>
      </c>
      <c r="B33" s="13"/>
      <c r="C33" s="13">
        <v>3</v>
      </c>
      <c r="D33" s="39"/>
      <c r="E33" s="40"/>
      <c r="F33" s="13"/>
      <c r="G33" s="13"/>
    </row>
    <row r="34" spans="1:7" ht="27.6" x14ac:dyDescent="0.3">
      <c r="A34" s="19" t="s">
        <v>30</v>
      </c>
      <c r="B34" s="13">
        <v>0</v>
      </c>
      <c r="C34" s="13">
        <v>6</v>
      </c>
      <c r="D34" s="39"/>
      <c r="E34" s="40"/>
      <c r="F34" s="13"/>
      <c r="G34" s="13"/>
    </row>
    <row r="35" spans="1:7" x14ac:dyDescent="0.3">
      <c r="A35" s="19" t="s">
        <v>31</v>
      </c>
      <c r="B35" s="13">
        <v>14564</v>
      </c>
      <c r="C35" s="13">
        <v>28731</v>
      </c>
      <c r="D35" s="39"/>
      <c r="E35" s="40"/>
      <c r="F35" s="13"/>
      <c r="G35" s="13"/>
    </row>
    <row r="36" spans="1:7" ht="27.6" x14ac:dyDescent="0.3">
      <c r="A36" s="19" t="s">
        <v>32</v>
      </c>
      <c r="B36" s="13">
        <v>0</v>
      </c>
      <c r="C36" s="13">
        <v>0</v>
      </c>
      <c r="D36" s="39"/>
      <c r="E36" s="40"/>
      <c r="F36" s="13"/>
      <c r="G36" s="13"/>
    </row>
    <row r="37" spans="1:7" ht="24" customHeight="1" x14ac:dyDescent="0.3">
      <c r="A37" s="18" t="s">
        <v>33</v>
      </c>
      <c r="B37" s="12">
        <f>SUM(B38:B44)</f>
        <v>1609.65</v>
      </c>
      <c r="C37" s="12">
        <f>SUM(C38:C44)</f>
        <v>22091.86</v>
      </c>
      <c r="D37" s="39"/>
      <c r="E37" s="40"/>
      <c r="F37" s="13"/>
      <c r="G37" s="13"/>
    </row>
    <row r="38" spans="1:7" x14ac:dyDescent="0.3">
      <c r="A38" s="19" t="s">
        <v>34</v>
      </c>
      <c r="B38" s="13">
        <v>0</v>
      </c>
      <c r="C38" s="13"/>
      <c r="D38" s="39"/>
      <c r="E38" s="40"/>
      <c r="F38" s="13"/>
      <c r="G38" s="13"/>
    </row>
    <row r="39" spans="1:7" x14ac:dyDescent="0.3">
      <c r="A39" s="19" t="s">
        <v>35</v>
      </c>
      <c r="B39" s="13">
        <v>1609.65</v>
      </c>
      <c r="C39" s="13">
        <v>22091.86</v>
      </c>
      <c r="D39" s="39"/>
      <c r="E39" s="40"/>
      <c r="F39" s="13"/>
      <c r="G39" s="13"/>
    </row>
    <row r="40" spans="1:7" ht="27.6" x14ac:dyDescent="0.3">
      <c r="A40" s="19" t="s">
        <v>36</v>
      </c>
      <c r="B40" s="13">
        <v>0</v>
      </c>
      <c r="C40" s="13">
        <v>0</v>
      </c>
      <c r="D40" s="39"/>
      <c r="E40" s="40"/>
      <c r="F40" s="13"/>
      <c r="G40" s="13"/>
    </row>
    <row r="41" spans="1:7" x14ac:dyDescent="0.3">
      <c r="A41" s="19" t="s">
        <v>37</v>
      </c>
      <c r="B41" s="13">
        <v>0</v>
      </c>
      <c r="C41" s="13">
        <v>0</v>
      </c>
      <c r="D41" s="45"/>
      <c r="E41" s="46"/>
      <c r="F41" s="13"/>
      <c r="G41" s="13"/>
    </row>
    <row r="42" spans="1:7" x14ac:dyDescent="0.3">
      <c r="A42" s="19" t="s">
        <v>38</v>
      </c>
      <c r="B42" s="13">
        <v>0</v>
      </c>
      <c r="C42" s="13">
        <v>0</v>
      </c>
      <c r="D42" s="45"/>
      <c r="E42" s="46"/>
      <c r="F42" s="13"/>
      <c r="G42" s="13"/>
    </row>
    <row r="43" spans="1:7" x14ac:dyDescent="0.3">
      <c r="A43" s="19" t="s">
        <v>39</v>
      </c>
      <c r="B43" s="13">
        <v>0</v>
      </c>
      <c r="C43" s="13">
        <v>0</v>
      </c>
      <c r="D43" s="45"/>
      <c r="E43" s="46"/>
      <c r="F43" s="13"/>
      <c r="G43" s="13"/>
    </row>
    <row r="44" spans="1:7" x14ac:dyDescent="0.3">
      <c r="A44" s="19" t="s">
        <v>40</v>
      </c>
      <c r="B44" s="13">
        <v>0</v>
      </c>
      <c r="C44" s="13">
        <v>0</v>
      </c>
      <c r="D44" s="45"/>
      <c r="E44" s="46"/>
      <c r="F44" s="13"/>
      <c r="G44" s="13"/>
    </row>
    <row r="45" spans="1:7" x14ac:dyDescent="0.3">
      <c r="A45" s="18" t="s">
        <v>41</v>
      </c>
      <c r="B45" s="12">
        <v>0</v>
      </c>
      <c r="C45" s="12">
        <v>0</v>
      </c>
      <c r="D45" s="45"/>
      <c r="E45" s="46"/>
      <c r="F45" s="13"/>
      <c r="G45" s="13"/>
    </row>
    <row r="46" spans="1:7" ht="14.25" customHeight="1" x14ac:dyDescent="0.3">
      <c r="A46" s="9" t="s">
        <v>42</v>
      </c>
      <c r="B46" s="10">
        <f>SUM(B7,B25)</f>
        <v>1018885.6100000001</v>
      </c>
      <c r="C46" s="21">
        <f>SUM(C7,C25)</f>
        <v>997165.90999999992</v>
      </c>
      <c r="D46" s="43" t="s">
        <v>66</v>
      </c>
      <c r="E46" s="44"/>
      <c r="F46" s="10">
        <f>SUM(F7,F14,F15,F16)</f>
        <v>1018885.6100000006</v>
      </c>
      <c r="G46" s="10">
        <f>SUM(G7,G14,G15,G16)</f>
        <v>997165.90999999957</v>
      </c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4" t="s">
        <v>77</v>
      </c>
      <c r="B49" s="47">
        <v>45358</v>
      </c>
      <c r="C49" s="47"/>
      <c r="D49" s="22" t="s">
        <v>78</v>
      </c>
      <c r="E49" s="22"/>
      <c r="F49" s="1"/>
      <c r="G49" s="1"/>
    </row>
    <row r="50" spans="1:7" x14ac:dyDescent="0.3">
      <c r="A50" s="5" t="s">
        <v>67</v>
      </c>
      <c r="B50" s="23" t="s">
        <v>68</v>
      </c>
      <c r="C50" s="23"/>
      <c r="D50" s="23" t="s">
        <v>69</v>
      </c>
      <c r="E50" s="23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</sheetData>
  <mergeCells count="49">
    <mergeCell ref="D49:E49"/>
    <mergeCell ref="D50:E50"/>
    <mergeCell ref="D29:E29"/>
    <mergeCell ref="D30:E30"/>
    <mergeCell ref="D46:E46"/>
    <mergeCell ref="D45:E45"/>
    <mergeCell ref="D44:E44"/>
    <mergeCell ref="D43:E43"/>
    <mergeCell ref="D42:E42"/>
    <mergeCell ref="D40:E40"/>
    <mergeCell ref="D41:E41"/>
    <mergeCell ref="D39:E39"/>
    <mergeCell ref="D36:E36"/>
    <mergeCell ref="D37:E37"/>
    <mergeCell ref="D21:E21"/>
    <mergeCell ref="D22:E22"/>
    <mergeCell ref="D23:E23"/>
    <mergeCell ref="D38:E38"/>
    <mergeCell ref="D35:E35"/>
    <mergeCell ref="D34:E34"/>
    <mergeCell ref="D32:E32"/>
    <mergeCell ref="D24:E24"/>
    <mergeCell ref="D25:E25"/>
    <mergeCell ref="D27:E27"/>
    <mergeCell ref="D26:E26"/>
    <mergeCell ref="D28:E28"/>
    <mergeCell ref="D33:E33"/>
    <mergeCell ref="D31:E31"/>
    <mergeCell ref="D16:E16"/>
    <mergeCell ref="D17:E17"/>
    <mergeCell ref="D18:E18"/>
    <mergeCell ref="D19:E19"/>
    <mergeCell ref="D20:E20"/>
    <mergeCell ref="A3:G3"/>
    <mergeCell ref="C1:G1"/>
    <mergeCell ref="B49:C49"/>
    <mergeCell ref="B50:C50"/>
    <mergeCell ref="B5:D5"/>
    <mergeCell ref="E5:G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pageMargins left="0.31496062992125984" right="0.31496062992125984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Bilans zał.5 Rozp.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 AUDYT sp. z o.o.</dc:creator>
  <cp:lastModifiedBy>Maria Szymaniak</cp:lastModifiedBy>
  <cp:lastPrinted>2024-03-13T07:12:44Z</cp:lastPrinted>
  <dcterms:created xsi:type="dcterms:W3CDTF">2018-07-16T10:32:26Z</dcterms:created>
  <dcterms:modified xsi:type="dcterms:W3CDTF">2024-03-19T09:02:15Z</dcterms:modified>
</cp:coreProperties>
</file>